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https://d.docs.live.net/bd3ec5e7e82198ad/RESNET - SCC/Publication 002/Accreditation Forms/"/>
    </mc:Choice>
  </mc:AlternateContent>
  <xr:revisionPtr revIDLastSave="105" documentId="13_ncr:1_{EEF6B75A-AF4B-F647-8455-E25D462805C0}" xr6:coauthVersionLast="47" xr6:coauthVersionMax="47" xr10:uidLastSave="{072F6F31-59CD-4287-9632-1DB9FD2CA940}"/>
  <bookViews>
    <workbookView xWindow="19090" yWindow="-110" windowWidth="19420" windowHeight="10420" xr2:uid="{00000000-000D-0000-FFFF-FFFF00000000}"/>
  </bookViews>
  <sheets>
    <sheet name="Result_data" sheetId="1" r:id="rId1"/>
    <sheet name="DSE_chart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2" i="1"/>
  <c r="I11" i="1"/>
  <c r="I10" i="1"/>
  <c r="E20" i="1"/>
  <c r="E19" i="1"/>
  <c r="E18" i="1"/>
  <c r="E15" i="1"/>
  <c r="E12" i="1"/>
  <c r="E11" i="1"/>
  <c r="E10" i="1"/>
  <c r="E7" i="1"/>
  <c r="F20" i="1" l="1"/>
  <c r="K20" i="1" s="1"/>
  <c r="F10" i="1"/>
  <c r="K10" i="1" s="1"/>
  <c r="F11" i="1"/>
  <c r="K11" i="1" s="1"/>
  <c r="F18" i="1"/>
  <c r="K18" i="1" s="1"/>
  <c r="F12" i="1"/>
  <c r="K12" i="1" s="1"/>
  <c r="F19" i="1"/>
  <c r="K19" i="1" s="1"/>
</calcChain>
</file>

<file path=xl/sharedStrings.xml><?xml version="1.0" encoding="utf-8"?>
<sst xmlns="http://schemas.openxmlformats.org/spreadsheetml/2006/main" count="46" uniqueCount="32">
  <si>
    <t xml:space="preserve">DSE Test Suite Results </t>
  </si>
  <si>
    <t xml:space="preserve">Software Name: </t>
  </si>
  <si>
    <t>Pub 002-2020 (06-09-2020)</t>
  </si>
  <si>
    <t>User input data fields indicated by pale yellow</t>
  </si>
  <si>
    <t>Test result fields indicated by pale green</t>
  </si>
  <si>
    <t>Results:</t>
  </si>
  <si>
    <t>Heating Base Case</t>
  </si>
  <si>
    <t>Heating Energy Use (MBtu)</t>
  </si>
  <si>
    <t>Heating Fan Energy Use (MBtu)</t>
  </si>
  <si>
    <t>Total Heating Energy Use (MBtu)</t>
  </si>
  <si>
    <t>% change</t>
  </si>
  <si>
    <t>HVAC-3a</t>
  </si>
  <si>
    <t>---</t>
  </si>
  <si>
    <t>base for cases 3b - 3d</t>
  </si>
  <si>
    <t>Heating Test Cases</t>
  </si>
  <si>
    <t>Range Max</t>
  </si>
  <si>
    <t>Range Avg</t>
  </si>
  <si>
    <t>Range Min</t>
  </si>
  <si>
    <t>Pass/Fail</t>
  </si>
  <si>
    <t>HVAC-3b</t>
  </si>
  <si>
    <t>HVAC-3c</t>
  </si>
  <si>
    <t>HVAC-3d</t>
  </si>
  <si>
    <t>Cooling Base Case</t>
  </si>
  <si>
    <t>Cooling Energy Use (MBtu)</t>
  </si>
  <si>
    <t>Cooling Fan Energy Use (MBtu)</t>
  </si>
  <si>
    <t>Total Cooling Energy Use (MBtu)</t>
  </si>
  <si>
    <t>HVAC-3e</t>
  </si>
  <si>
    <t>base for cases 3f - 3h</t>
  </si>
  <si>
    <t>Cooling Test Cases</t>
  </si>
  <si>
    <t>HVAC-3f</t>
  </si>
  <si>
    <t>HVAC-3g</t>
  </si>
  <si>
    <t>HVAC-3h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</si>
</sst>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" fontId="0" fillId="0" borderId="0" xfId="0" applyNumberFormat="1"/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165" fontId="0" fillId="2" borderId="3" xfId="0" applyNumberFormat="1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164" fontId="4" fillId="0" borderId="11" xfId="0" applyNumberFormat="1" applyFont="1" applyBorder="1"/>
    <xf numFmtId="0" fontId="3" fillId="0" borderId="0" xfId="0" applyFont="1"/>
    <xf numFmtId="0" fontId="3" fillId="0" borderId="11" xfId="0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6" borderId="0" xfId="0" applyFont="1" applyFill="1" applyAlignment="1">
      <alignment horizontal="center"/>
    </xf>
    <xf numFmtId="0" fontId="3" fillId="6" borderId="12" xfId="0" applyFont="1" applyFill="1" applyBorder="1" applyAlignment="1">
      <alignment horizontal="center"/>
    </xf>
    <xf numFmtId="164" fontId="3" fillId="0" borderId="11" xfId="0" applyNumberFormat="1" applyFont="1" applyBorder="1"/>
    <xf numFmtId="10" fontId="0" fillId="0" borderId="0" xfId="1" applyNumberFormat="1" applyFont="1"/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5" borderId="7" xfId="0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4" fillId="5" borderId="9" xfId="0" applyFont="1" applyFill="1" applyBorder="1" applyProtection="1">
      <protection locked="0"/>
    </xf>
    <xf numFmtId="0" fontId="4" fillId="5" borderId="10" xfId="0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78801331853496115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Result_data!$B$10:$B$21</c:f>
              <c:strCache>
                <c:ptCount val="11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5">
                  <c:v>HVAC-3e</c:v>
                </c:pt>
                <c:pt idx="8">
                  <c:v>HVAC-3f</c:v>
                </c:pt>
                <c:pt idx="9">
                  <c:v>HVAC-3g</c:v>
                </c:pt>
                <c:pt idx="10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General</c:formatCode>
                <c:ptCount val="6"/>
                <c:pt idx="0" formatCode="0.00%">
                  <c:v>0.19769999999999999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0-4B32-ACA0-732F8FADE0C2}"/>
            </c:ext>
          </c:extLst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Result_data!$B$10:$B$21</c:f>
              <c:strCache>
                <c:ptCount val="11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5">
                  <c:v>HVAC-3e</c:v>
                </c:pt>
                <c:pt idx="8">
                  <c:v>HVAC-3f</c:v>
                </c:pt>
                <c:pt idx="9">
                  <c:v>HVAC-3g</c:v>
                </c:pt>
                <c:pt idx="10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General</c:formatCode>
                <c:ptCount val="6"/>
                <c:pt idx="0" formatCode="0.00%">
                  <c:v>7.3999999999999996E-2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0-4B32-ACA0-732F8FADE0C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Result_data!$B$10:$B$21</c:f>
              <c:strCache>
                <c:ptCount val="11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5">
                  <c:v>HVAC-3e</c:v>
                </c:pt>
                <c:pt idx="8">
                  <c:v>HVAC-3f</c:v>
                </c:pt>
                <c:pt idx="9">
                  <c:v>HVAC-3g</c:v>
                </c:pt>
                <c:pt idx="10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General</c:formatCode>
                <c:ptCount val="6"/>
                <c:pt idx="0" formatCode="0.0%">
                  <c:v>0.13585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0-4B32-ACA0-732F8FADE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66890496"/>
        <c:axId val="166896768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Result_data!$B$10:$B$21</c:f>
              <c:strCache>
                <c:ptCount val="11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5">
                  <c:v>HVAC-3e</c:v>
                </c:pt>
                <c:pt idx="8">
                  <c:v>HVAC-3f</c:v>
                </c:pt>
                <c:pt idx="9">
                  <c:v>HVAC-3g</c:v>
                </c:pt>
                <c:pt idx="10">
                  <c:v>HVAC-3h</c:v>
                </c:pt>
              </c:strCache>
            </c:strRef>
          </c:cat>
          <c:val>
            <c:numRef>
              <c:f>Result_data!#REF!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0-4B32-ACA0-732F8FADE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98688"/>
        <c:axId val="166904576"/>
      </c:lineChart>
      <c:catAx>
        <c:axId val="1668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8967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4584013050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90496"/>
        <c:crosses val="autoZero"/>
        <c:crossBetween val="between"/>
        <c:majorUnit val="0.1"/>
        <c:minorUnit val="0.02"/>
      </c:valAx>
      <c:catAx>
        <c:axId val="16689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904576"/>
        <c:crosses val="autoZero"/>
        <c:auto val="1"/>
        <c:lblAlgn val="ctr"/>
        <c:lblOffset val="100"/>
        <c:noMultiLvlLbl val="0"/>
      </c:catAx>
      <c:valAx>
        <c:axId val="166904576"/>
        <c:scaling>
          <c:orientation val="minMax"/>
          <c:max val="0.4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8986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80910099889014"/>
          <c:y val="0.94127243066884181"/>
          <c:w val="0.25527192008879024"/>
          <c:h val="5.8727569331158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2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6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</cdr:x>
      <cdr:y>0.95275</cdr:y>
    </cdr:from>
    <cdr:to>
      <cdr:x>0.676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4211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0.615</cdr:x>
      <cdr:y>0.06875</cdr:y>
    </cdr:from>
    <cdr:to>
      <cdr:x>0.827</cdr:x>
      <cdr:y>0.11925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7945" y="401419"/>
          <a:ext cx="1819390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  <a:endParaRPr lang="en-US"/>
        </a:p>
      </cdr:txBody>
    </cdr:sp>
  </cdr:relSizeAnchor>
  <cdr:relSizeAnchor xmlns:cdr="http://schemas.openxmlformats.org/drawingml/2006/chartDrawing">
    <cdr:from>
      <cdr:x>0.18475</cdr:x>
      <cdr:y>0.071</cdr:y>
    </cdr:from>
    <cdr:to>
      <cdr:x>0.4555</cdr:x>
      <cdr:y>0.12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  <a:endParaRPr lang="en-US"/>
        </a:p>
      </cdr:txBody>
    </cdr:sp>
  </cdr:relSizeAnchor>
  <cdr:relSizeAnchor xmlns:cdr="http://schemas.openxmlformats.org/drawingml/2006/chartDrawing">
    <cdr:from>
      <cdr:x>0.518</cdr:x>
      <cdr:y>0.03625</cdr:y>
    </cdr:from>
    <cdr:to>
      <cdr:x>0.518</cdr:x>
      <cdr:y>0.83375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5489" y="211657"/>
          <a:ext cx="0" cy="4656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B2" zoomScaleNormal="100" workbookViewId="0">
      <selection activeCell="E18" sqref="E18"/>
    </sheetView>
  </sheetViews>
  <sheetFormatPr defaultColWidth="8.85546875" defaultRowHeight="12.6"/>
  <cols>
    <col min="1" max="1" width="3.7109375" customWidth="1"/>
    <col min="2" max="2" width="13.42578125" customWidth="1"/>
    <col min="3" max="3" width="23.5703125" bestFit="1" customWidth="1"/>
    <col min="4" max="4" width="27.28515625" bestFit="1" customWidth="1"/>
    <col min="5" max="5" width="28.140625" bestFit="1" customWidth="1"/>
    <col min="6" max="6" width="8.85546875" customWidth="1"/>
    <col min="7" max="7" width="2.42578125" customWidth="1"/>
    <col min="8" max="8" width="10.7109375" customWidth="1"/>
    <col min="9" max="9" width="10.28515625" bestFit="1" customWidth="1"/>
    <col min="10" max="10" width="10.140625" bestFit="1" customWidth="1"/>
    <col min="11" max="11" width="9.85546875" customWidth="1"/>
    <col min="13" max="14" width="10.28515625" bestFit="1" customWidth="1"/>
  </cols>
  <sheetData>
    <row r="1" spans="1:15" ht="12.95">
      <c r="A1" s="2" t="s">
        <v>0</v>
      </c>
      <c r="F1" s="20" t="s">
        <v>1</v>
      </c>
      <c r="G1" s="41"/>
      <c r="H1" s="42"/>
      <c r="I1" s="42"/>
      <c r="J1" s="43"/>
    </row>
    <row r="2" spans="1:15">
      <c r="A2" t="s">
        <v>2</v>
      </c>
      <c r="E2" s="3"/>
      <c r="F2" s="21"/>
    </row>
    <row r="3" spans="1:15">
      <c r="A3" s="7" t="s">
        <v>3</v>
      </c>
      <c r="B3" s="8"/>
      <c r="C3" s="9"/>
      <c r="D3" s="8"/>
      <c r="E3" s="10"/>
      <c r="F3" s="21"/>
    </row>
    <row r="4" spans="1:15">
      <c r="A4" s="11" t="s">
        <v>4</v>
      </c>
      <c r="B4" s="12"/>
      <c r="C4" s="13"/>
      <c r="D4" s="11"/>
      <c r="E4" s="13"/>
      <c r="F4" s="21"/>
    </row>
    <row r="5" spans="1:15" ht="12.95">
      <c r="A5" s="15" t="s">
        <v>5</v>
      </c>
      <c r="B5" s="14"/>
      <c r="C5" s="14"/>
      <c r="D5" s="14"/>
      <c r="E5" s="14"/>
      <c r="F5" s="21"/>
    </row>
    <row r="6" spans="1:15">
      <c r="A6" s="18" t="s">
        <v>6</v>
      </c>
      <c r="B6" s="25"/>
      <c r="C6" s="17" t="s">
        <v>7</v>
      </c>
      <c r="D6" s="17" t="s">
        <v>8</v>
      </c>
      <c r="E6" s="17" t="s">
        <v>9</v>
      </c>
      <c r="F6" s="22" t="s">
        <v>10</v>
      </c>
    </row>
    <row r="7" spans="1:15" ht="12.95">
      <c r="B7" s="25" t="s">
        <v>11</v>
      </c>
      <c r="C7" s="35"/>
      <c r="D7" s="36"/>
      <c r="E7" s="19">
        <f>SUM(C7:D7)</f>
        <v>0</v>
      </c>
      <c r="F7" s="23" t="s">
        <v>12</v>
      </c>
      <c r="H7" s="27" t="s">
        <v>13</v>
      </c>
    </row>
    <row r="8" spans="1:15">
      <c r="B8" s="16"/>
    </row>
    <row r="9" spans="1:15">
      <c r="A9" s="18" t="s">
        <v>14</v>
      </c>
      <c r="B9" s="25"/>
      <c r="C9" s="17" t="s">
        <v>7</v>
      </c>
      <c r="D9" s="17" t="s">
        <v>8</v>
      </c>
      <c r="E9" s="17" t="s">
        <v>9</v>
      </c>
      <c r="F9" s="22" t="s">
        <v>10</v>
      </c>
      <c r="H9" s="28" t="s">
        <v>15</v>
      </c>
      <c r="I9" s="28" t="s">
        <v>16</v>
      </c>
      <c r="J9" s="28" t="s">
        <v>17</v>
      </c>
      <c r="K9" s="29" t="s">
        <v>18</v>
      </c>
    </row>
    <row r="10" spans="1:15">
      <c r="B10" s="25" t="s">
        <v>19</v>
      </c>
      <c r="C10" s="35"/>
      <c r="D10" s="36"/>
      <c r="E10" s="19">
        <f t="shared" ref="E10:E12" si="0">SUM(C10:D10)</f>
        <v>0</v>
      </c>
      <c r="F10" s="21" t="e">
        <f t="shared" ref="F10:F12" si="1">(E10-$E$7)/$E$7</f>
        <v>#DIV/0!</v>
      </c>
      <c r="G10" s="16"/>
      <c r="H10" s="34">
        <v>0.25719999999999998</v>
      </c>
      <c r="I10" s="30">
        <f t="shared" ref="I10:I12" si="2">AVERAGE(H10,J10)</f>
        <v>0.17585000000000001</v>
      </c>
      <c r="J10" s="34">
        <v>9.4500000000000001E-2</v>
      </c>
      <c r="K10" s="31" t="e">
        <f t="shared" ref="K10:K12" si="3">IF(F10&gt;J10,IF(F10&lt;=H10,"pass","fail"),"fail")</f>
        <v>#DIV/0!</v>
      </c>
    </row>
    <row r="11" spans="1:15">
      <c r="B11" s="25" t="s">
        <v>20</v>
      </c>
      <c r="C11" s="37"/>
      <c r="D11" s="38"/>
      <c r="E11" s="19">
        <f t="shared" si="0"/>
        <v>0</v>
      </c>
      <c r="F11" s="21" t="e">
        <f t="shared" si="1"/>
        <v>#DIV/0!</v>
      </c>
      <c r="G11" s="16"/>
      <c r="H11" s="34">
        <v>6.5299999999999997E-2</v>
      </c>
      <c r="I11" s="30">
        <f t="shared" si="2"/>
        <v>4.82E-2</v>
      </c>
      <c r="J11" s="34">
        <v>3.1099999999999999E-2</v>
      </c>
      <c r="K11" s="31" t="e">
        <f t="shared" si="3"/>
        <v>#DIV/0!</v>
      </c>
      <c r="N11" s="4"/>
    </row>
    <row r="12" spans="1:15">
      <c r="B12" s="25" t="s">
        <v>21</v>
      </c>
      <c r="C12" s="37"/>
      <c r="D12" s="38"/>
      <c r="E12" s="19">
        <f t="shared" si="0"/>
        <v>0</v>
      </c>
      <c r="F12" s="21" t="e">
        <f t="shared" si="1"/>
        <v>#DIV/0!</v>
      </c>
      <c r="H12" s="34">
        <v>0.19769999999999999</v>
      </c>
      <c r="I12" s="30">
        <f t="shared" si="2"/>
        <v>0.13585</v>
      </c>
      <c r="J12" s="34">
        <v>7.3999999999999996E-2</v>
      </c>
      <c r="K12" s="32" t="e">
        <f t="shared" si="3"/>
        <v>#DIV/0!</v>
      </c>
    </row>
    <row r="13" spans="1:15">
      <c r="B13" s="16"/>
      <c r="M13" s="4"/>
    </row>
    <row r="14" spans="1:15">
      <c r="A14" s="18" t="s">
        <v>22</v>
      </c>
      <c r="B14" s="25"/>
      <c r="C14" s="17" t="s">
        <v>23</v>
      </c>
      <c r="D14" s="17" t="s">
        <v>24</v>
      </c>
      <c r="E14" s="17" t="s">
        <v>25</v>
      </c>
      <c r="F14" s="22" t="s">
        <v>10</v>
      </c>
      <c r="M14" s="1"/>
      <c r="N14" s="1"/>
      <c r="O14" s="1"/>
    </row>
    <row r="15" spans="1:15" ht="12.95">
      <c r="B15" s="25" t="s">
        <v>26</v>
      </c>
      <c r="C15" s="39"/>
      <c r="D15" s="40"/>
      <c r="E15" s="19">
        <f>SUM(C15:D15)</f>
        <v>0</v>
      </c>
      <c r="F15" s="23" t="s">
        <v>12</v>
      </c>
      <c r="G15" s="5"/>
      <c r="H15" s="27" t="s">
        <v>27</v>
      </c>
      <c r="M15" s="6"/>
      <c r="N15" s="6"/>
      <c r="O15" s="6"/>
    </row>
    <row r="16" spans="1:15">
      <c r="B16" s="16"/>
      <c r="M16" s="6"/>
      <c r="N16" s="6"/>
      <c r="O16" s="6"/>
    </row>
    <row r="17" spans="1:15">
      <c r="A17" s="18" t="s">
        <v>28</v>
      </c>
      <c r="B17" s="25"/>
      <c r="C17" s="17" t="s">
        <v>23</v>
      </c>
      <c r="D17" s="17" t="s">
        <v>24</v>
      </c>
      <c r="E17" s="17" t="s">
        <v>25</v>
      </c>
      <c r="F17" s="22" t="s">
        <v>10</v>
      </c>
      <c r="H17" s="28" t="s">
        <v>15</v>
      </c>
      <c r="I17" s="28" t="s">
        <v>16</v>
      </c>
      <c r="J17" s="28" t="s">
        <v>17</v>
      </c>
      <c r="K17" s="29" t="s">
        <v>18</v>
      </c>
      <c r="M17" s="6"/>
      <c r="N17" s="6"/>
      <c r="O17" s="6"/>
    </row>
    <row r="18" spans="1:15">
      <c r="B18" s="26" t="s">
        <v>29</v>
      </c>
      <c r="C18" s="37"/>
      <c r="D18" s="38"/>
      <c r="E18" s="19">
        <f t="shared" ref="E18:E20" si="4">SUM(C18:D18)</f>
        <v>0</v>
      </c>
      <c r="F18" s="24" t="e">
        <f t="shared" ref="F18:F20" si="5">(E18-$E$15)/$E$15</f>
        <v>#DIV/0!</v>
      </c>
      <c r="H18" s="34">
        <v>0.29389999999999999</v>
      </c>
      <c r="I18" s="33">
        <f t="shared" ref="I18:I20" si="6">AVERAGE(H18,J18)</f>
        <v>0.2404</v>
      </c>
      <c r="J18" s="34">
        <v>0.18690000000000001</v>
      </c>
      <c r="K18" s="31" t="e">
        <f t="shared" ref="K18:K20" si="7">IF(F18&gt;J18,IF(F18&lt;=H18,"pass","fail"),"fail")</f>
        <v>#DIV/0!</v>
      </c>
    </row>
    <row r="19" spans="1:15">
      <c r="B19" s="25" t="s">
        <v>30</v>
      </c>
      <c r="C19" s="37"/>
      <c r="D19" s="38"/>
      <c r="E19" s="19">
        <f t="shared" si="4"/>
        <v>0</v>
      </c>
      <c r="F19" s="21" t="e">
        <f t="shared" si="5"/>
        <v>#DIV/0!</v>
      </c>
      <c r="H19" s="34">
        <v>8.7900000000000006E-2</v>
      </c>
      <c r="I19" s="30">
        <f t="shared" si="6"/>
        <v>7.0099999999999996E-2</v>
      </c>
      <c r="J19" s="34">
        <v>5.2299999999999999E-2</v>
      </c>
      <c r="K19" s="31" t="e">
        <f t="shared" si="7"/>
        <v>#DIV/0!</v>
      </c>
    </row>
    <row r="20" spans="1:15">
      <c r="B20" s="25" t="s">
        <v>31</v>
      </c>
      <c r="C20" s="39"/>
      <c r="D20" s="40"/>
      <c r="E20" s="19">
        <f t="shared" si="4"/>
        <v>0</v>
      </c>
      <c r="F20" s="21" t="e">
        <f t="shared" si="5"/>
        <v>#DIV/0!</v>
      </c>
      <c r="H20" s="34">
        <v>0.2747</v>
      </c>
      <c r="I20" s="30">
        <f t="shared" si="6"/>
        <v>0.21895000000000001</v>
      </c>
      <c r="J20" s="34">
        <v>0.16320000000000001</v>
      </c>
      <c r="K20" s="31" t="e">
        <f t="shared" si="7"/>
        <v>#DIV/0!</v>
      </c>
    </row>
  </sheetData>
  <sheetProtection sheet="1" objects="1" scenarios="1"/>
  <mergeCells count="1">
    <mergeCell ref="G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Solar Energy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Nathan Oliver</cp:lastModifiedBy>
  <cp:revision/>
  <dcterms:created xsi:type="dcterms:W3CDTF">2005-12-19T10:32:36Z</dcterms:created>
  <dcterms:modified xsi:type="dcterms:W3CDTF">2025-01-07T23:18:04Z</dcterms:modified>
  <cp:category/>
  <cp:contentStatus/>
</cp:coreProperties>
</file>